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608" windowHeight="9432"/>
  </bookViews>
  <sheets>
    <sheet name="приложение 4" sheetId="1" r:id="rId1"/>
  </sheets>
  <definedNames>
    <definedName name="_xlnm.Print_Titles" localSheetId="0">'приложение 4'!$20:$22</definedName>
  </definedNames>
  <calcPr calcId="162913"/>
</workbook>
</file>

<file path=xl/calcChain.xml><?xml version="1.0" encoding="utf-8"?>
<calcChain xmlns="http://schemas.openxmlformats.org/spreadsheetml/2006/main">
  <c r="J46" i="1" l="1"/>
  <c r="J47" i="1"/>
  <c r="J35" i="1"/>
  <c r="J36" i="1"/>
  <c r="J37" i="1"/>
  <c r="J39" i="1"/>
  <c r="J27" i="1"/>
  <c r="J28" i="1"/>
  <c r="J29" i="1"/>
  <c r="H48" i="1"/>
  <c r="F48" i="1"/>
  <c r="I38" i="1"/>
  <c r="I40" i="1" s="1"/>
  <c r="H40" i="1"/>
  <c r="F40" i="1"/>
  <c r="J30" i="1"/>
  <c r="I30" i="1"/>
  <c r="H30" i="1"/>
  <c r="G38" i="1"/>
  <c r="G40" i="1" s="1"/>
  <c r="G30" i="1"/>
  <c r="F30" i="1"/>
  <c r="H49" i="1" l="1"/>
  <c r="J38" i="1"/>
  <c r="J45" i="1"/>
  <c r="F49" i="1"/>
  <c r="J26" i="1"/>
  <c r="J25" i="1"/>
  <c r="S40" i="1"/>
  <c r="E44" i="1"/>
  <c r="G44" i="1"/>
  <c r="G48" i="1" s="1"/>
  <c r="G49" i="1" s="1"/>
  <c r="I44" i="1"/>
  <c r="I48" i="1" s="1"/>
  <c r="I49" i="1" s="1"/>
  <c r="J44" i="1" l="1"/>
  <c r="S49" i="1"/>
  <c r="O49" i="1"/>
  <c r="L40" i="1"/>
  <c r="L49" i="1" s="1"/>
  <c r="M40" i="1"/>
  <c r="M49" i="1" s="1"/>
  <c r="N40" i="1"/>
  <c r="N49" i="1" s="1"/>
  <c r="P40" i="1"/>
  <c r="P49" i="1" s="1"/>
  <c r="Q40" i="1"/>
  <c r="Q49" i="1" s="1"/>
  <c r="R40" i="1"/>
  <c r="R49" i="1" s="1"/>
  <c r="J42" i="1" l="1"/>
  <c r="J43" i="1"/>
  <c r="J48" i="1" l="1"/>
  <c r="J34" i="1"/>
  <c r="J33" i="1"/>
  <c r="J40" i="1" l="1"/>
  <c r="J49" i="1" s="1"/>
</calcChain>
</file>

<file path=xl/sharedStrings.xml><?xml version="1.0" encoding="utf-8"?>
<sst xmlns="http://schemas.openxmlformats.org/spreadsheetml/2006/main" count="104" uniqueCount="67">
  <si>
    <t>Приложение 4              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</si>
  <si>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</si>
  <si>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</si>
  <si>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   </t>
  </si>
  <si>
    <t>проведения анализа информации об их исполнении</t>
  </si>
  <si>
    <t>форма   </t>
  </si>
  <si>
    <t>           Информация субъекта естественной монополии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</si>
  <si>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</si>
  <si>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</si>
  <si>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</si>
  <si>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</si>
  <si>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</si>
  <si>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</si>
  <si>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</si>
  <si>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</si>
  <si>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</si>
  <si>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</si>
  <si>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</si>
  <si>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</si>
  <si>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</si>
  <si>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1.1.</t>
  </si>
  <si>
    <t>    наименование субъекта естественной монополии</t>
  </si>
  <si>
    <t>кем утвержден(а) программа (проект) (дата, номер приказа):</t>
  </si>
  <si>
    <t>1.2.</t>
  </si>
  <si>
    <t>1.3.</t>
  </si>
  <si>
    <t>№       п/п</t>
  </si>
  <si>
    <r>
      <t>       </t>
    </r>
    <r>
      <rPr>
        <b/>
        <sz val="9"/>
        <rFont val="Times New Roman"/>
        <family val="1"/>
        <charset val="204"/>
      </rPr>
      <t>о ходе исполнения субъектом инвестиционной программы</t>
    </r>
  </si>
  <si>
    <r>
      <t>    </t>
    </r>
    <r>
      <rPr>
        <b/>
        <sz val="9"/>
        <rFont val="Times New Roman"/>
        <family val="1"/>
        <charset val="204"/>
      </rPr>
      <t>(проекта)/об исполнении инвестиционной программы (проекта)*</t>
    </r>
  </si>
  <si>
    <t>п. м</t>
  </si>
  <si>
    <t>1.4.</t>
  </si>
  <si>
    <t>1.5.</t>
  </si>
  <si>
    <t>1.6.</t>
  </si>
  <si>
    <t>Всего на 2021 год</t>
  </si>
  <si>
    <t>Капитальный ремонт водопровода от ВК-10 до ПГ-43 в мкр. Северный села Заречное (закользовка магистрального водовода с разводящими сетями)</t>
  </si>
  <si>
    <t>шт.</t>
  </si>
  <si>
    <t>Капитальный ремонт технологического оборудования Центральной насосной станции второго подъема (УВС) в г. Тобыл</t>
  </si>
  <si>
    <t>Капитальный ремонт самотечной канализации в районе жилого дома № 38  в мкр. Дорожник в г. Тобыл</t>
  </si>
  <si>
    <t>Капитальный ремонт самотечной канализации в районе жилых домов № 15/2 по улице Терешковой и № 30/4 по улице Красноармейская в г. Тобыл</t>
  </si>
  <si>
    <t>Капитальный ремонт самотечной канализации в районе жилых домов № 17, № 19 по улице Терешковой, в райне жилого дома № 59 по улице Школьная в г. Тобыл</t>
  </si>
  <si>
    <t>Капитальный ремонт напорной канализации от КНС по улице Семина в г. Тобыл</t>
  </si>
  <si>
    <t>Капитальный ремонт тепловых сетей на участке "Психбольница" в г. Тобыл</t>
  </si>
  <si>
    <t>Капитальный ремонт тепловых сетей от котельной "Центральная (ЗРДТ) до жилого дома № 43 по ул. Школьная, от жилого дома № 59 по ул. Школьная до ул. Терешковой в г. Тобыл</t>
  </si>
  <si>
    <t>м</t>
  </si>
  <si>
    <t>Услуги по производству, передаче, рапределению и снабжению тепловой энергией</t>
  </si>
  <si>
    <t>1.7.</t>
  </si>
  <si>
    <t>1.8.</t>
  </si>
  <si>
    <t>Итого по услуге по производству, передаче, рапределению и снабжению тепловой энергией</t>
  </si>
  <si>
    <t>Итого по услуге по подаче воды по магистральным трубопроводам и распределительным сетям</t>
  </si>
  <si>
    <t xml:space="preserve">Услуги по подаче воды по магистральным трубопроводам и распределительным сетям </t>
  </si>
  <si>
    <t>Услуги по отводу сточных вод</t>
  </si>
  <si>
    <t>Итого по услуге по отводу сточных вод</t>
  </si>
  <si>
    <t>КГП "Затобольская ТЭК" акимата Костанайского района ГУ "Отдел жилищно-коммунального хозяйства, пассажирского транспорта и автомобильных дорог"</t>
  </si>
  <si>
    <r>
      <t xml:space="preserve">вид деятельности: </t>
    </r>
    <r>
      <rPr>
        <sz val="9"/>
        <rFont val="Times New Roman"/>
        <family val="1"/>
        <charset val="204"/>
      </rPr>
      <t>Услуги по производству, передаче, рапределению и снабжению тепловой энергией, услуги по подаче воды по магистральным трубопроводам и распределительным сетям и отводу сточных вод</t>
    </r>
  </si>
  <si>
    <t>совместный приказ Департамента Комитета по регулированию естественных монополий Министерства национальной экономики РК по Костанайской области от 20 октября 2020 года № 250-ОД и Управления энергетики и жилищно-коммунального хозяйства акимата Костанайской области от 04 ноября 2020 года № 105-ОД; совместный приказ Департамента Комитета по регулированию естественных монополий Министерства национальной экономики РК по Костанайской области от 06 ноября 2020 года № 272-ОД и Управления энергетики и жилищно-коммунального хозяйства акимата Костанайской области от 30 ноября 2020 года № 118-ОД, совместный приказ Департамента Комитета по регулированию естественных монополий Министерства национальной экономики РК по Костанайской области от 18 августа 2020 года № 194-ОД и Управления энергетики и жилищно-коммунального хозяйства акимата Костанайской области от 04 сентября 2020 года № 85-ОД</t>
  </si>
  <si>
    <t>Капитальный ремонт тепловых сетей к зданию ЦОН по ул. Тәуелсіздік в городе Тобыл</t>
  </si>
  <si>
    <t>Капитальный ремонт тепловых сетей на территории КГП "Затобольская ТЭК" в городе Тобыл</t>
  </si>
  <si>
    <t>Капитальный ремонт тепловых сетей по ул. Школьная от ул. Терешковой до СШ № 2, от ул. Школьная в сторону котельной ЗРДТ в городе Тобыл</t>
  </si>
  <si>
    <t>Капитальный ремонт водопроводных сетей к школе № 3 по ул. Калабаева в городе Тобыл</t>
  </si>
  <si>
    <t>Капитальный ремонт водопроводных сетей по ул. Терешковой от жилого дома № 50 в сторону районного акимата в городе Тобыл</t>
  </si>
  <si>
    <t>Капитальный ремонт водопроводных сетей к жилым домам № 17 и № 19 по ул. Терешковой в городе Тобыл</t>
  </si>
  <si>
    <t>Капитальный ремонт скважины № 5 Затобольского водозабора</t>
  </si>
  <si>
    <t>Капитальный ремонт скважины № 2 водозабора с. Костомар (Семеновка)</t>
  </si>
  <si>
    <t>Капитальный ремонт самотечной канализации в районе жилых домов № 30/1, № 30/3, № 30/4 по улице Красноармейская в городе Тобыл</t>
  </si>
  <si>
    <t>Капитальный ремонт технологического оборудования КНС по улице Матросова в городе Тобыл</t>
  </si>
  <si>
    <t>В соответствии с Правилами подана корректировка инвестиционной программы</t>
  </si>
  <si>
    <t>1.9.</t>
  </si>
  <si>
    <r>
      <t>                           </t>
    </r>
    <r>
      <rPr>
        <b/>
        <sz val="9"/>
        <rFont val="Times New Roman"/>
        <family val="1"/>
        <charset val="204"/>
      </rPr>
      <t>на 30.12.2021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</si>
</sst>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2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6" fillId="0" borderId="0" xfId="0" applyFont="1"/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16" fontId="10" fillId="0" borderId="2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wrapText="1"/>
    </xf>
    <xf numFmtId="3" fontId="10" fillId="0" borderId="1" xfId="0" applyNumberFormat="1" applyFont="1" applyBorder="1" applyAlignment="1">
      <alignment horizontal="center" vertical="center"/>
    </xf>
    <xf numFmtId="0" fontId="11" fillId="0" borderId="0" xfId="0" applyFont="1"/>
    <xf numFmtId="3" fontId="10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16" fontId="8" fillId="0" borderId="2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wrapText="1"/>
    </xf>
    <xf numFmtId="16" fontId="8" fillId="0" borderId="1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wrapText="1"/>
    </xf>
    <xf numFmtId="0" fontId="1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zoomScale="70" zoomScaleNormal="70" zoomScaleSheetLayoutView="80" workbookViewId="0">
      <selection activeCell="F3" sqref="F3"/>
    </sheetView>
  </sheetViews>
  <sheetFormatPr defaultColWidth="9.109375" defaultRowHeight="12" x14ac:dyDescent="0.25"/>
  <cols>
    <col min="1" max="1" width="4.109375" style="2" customWidth="1"/>
    <col min="2" max="2" width="25.44140625" style="1" customWidth="1"/>
    <col min="3" max="3" width="4.6640625" style="2" customWidth="1"/>
    <col min="4" max="4" width="6" style="2" customWidth="1"/>
    <col min="5" max="5" width="6.109375" style="2" customWidth="1"/>
    <col min="6" max="7" width="9.109375" style="2" customWidth="1"/>
    <col min="8" max="8" width="9.88671875" style="3" customWidth="1"/>
    <col min="9" max="9" width="8.44140625" style="6" customWidth="1"/>
    <col min="10" max="10" width="10.6640625" style="6" customWidth="1"/>
    <col min="11" max="11" width="17.5546875" style="6" customWidth="1"/>
    <col min="12" max="12" width="6.88671875" style="6" customWidth="1"/>
    <col min="13" max="13" width="8.44140625" style="6" customWidth="1"/>
    <col min="14" max="14" width="7.44140625" style="6" customWidth="1"/>
    <col min="15" max="15" width="8.44140625" style="35" customWidth="1"/>
    <col min="16" max="16" width="9.5546875" style="6" customWidth="1"/>
    <col min="17" max="17" width="7.33203125" style="1" customWidth="1"/>
    <col min="18" max="18" width="7.44140625" style="1" customWidth="1"/>
    <col min="19" max="19" width="7.6640625" style="1" customWidth="1"/>
    <col min="20" max="16384" width="9.109375" style="7"/>
  </cols>
  <sheetData>
    <row r="1" spans="1:19" ht="12.75" customHeight="1" x14ac:dyDescent="0.25">
      <c r="S1" s="14" t="s">
        <v>0</v>
      </c>
    </row>
    <row r="2" spans="1:19" ht="12.75" customHeight="1" x14ac:dyDescent="0.25">
      <c r="S2" s="67" t="s">
        <v>1</v>
      </c>
    </row>
    <row r="3" spans="1:19" ht="12.75" customHeight="1" x14ac:dyDescent="0.25">
      <c r="S3" s="67" t="s">
        <v>2</v>
      </c>
    </row>
    <row r="4" spans="1:19" ht="12.75" customHeight="1" x14ac:dyDescent="0.25">
      <c r="S4" s="67" t="s">
        <v>3</v>
      </c>
    </row>
    <row r="5" spans="1:19" ht="12.75" customHeight="1" x14ac:dyDescent="0.25">
      <c r="S5" s="67" t="s">
        <v>4</v>
      </c>
    </row>
    <row r="6" spans="1:19" ht="3" customHeight="1" x14ac:dyDescent="0.2"/>
    <row r="7" spans="1:19" x14ac:dyDescent="0.25">
      <c r="S7" s="67" t="s">
        <v>5</v>
      </c>
    </row>
    <row r="8" spans="1:19" ht="9" customHeight="1" x14ac:dyDescent="0.2"/>
    <row r="9" spans="1:19" x14ac:dyDescent="0.25">
      <c r="A9" s="102" t="s">
        <v>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</row>
    <row r="10" spans="1:19" ht="14.25" customHeight="1" x14ac:dyDescent="0.25">
      <c r="A10" s="103" t="s">
        <v>26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</row>
    <row r="11" spans="1:19" x14ac:dyDescent="0.25">
      <c r="A11" s="103" t="s">
        <v>27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</row>
    <row r="12" spans="1:19" x14ac:dyDescent="0.25">
      <c r="A12" s="103" t="s">
        <v>66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</row>
    <row r="13" spans="1:19" ht="7.5" customHeight="1" x14ac:dyDescent="0.2">
      <c r="B13" s="5"/>
      <c r="I13" s="4"/>
      <c r="J13" s="4"/>
      <c r="K13" s="4"/>
      <c r="L13" s="4"/>
      <c r="M13" s="4"/>
      <c r="N13" s="4"/>
      <c r="O13" s="36"/>
      <c r="P13" s="4"/>
      <c r="Q13" s="32"/>
      <c r="R13" s="5"/>
      <c r="S13" s="5"/>
    </row>
    <row r="14" spans="1:19" x14ac:dyDescent="0.25">
      <c r="A14" s="105" t="s">
        <v>51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</row>
    <row r="15" spans="1:19" x14ac:dyDescent="0.25">
      <c r="A15" s="104" t="s">
        <v>21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</row>
    <row r="16" spans="1:19" x14ac:dyDescent="0.25">
      <c r="A16" s="89" t="s">
        <v>52</v>
      </c>
      <c r="B16" s="8"/>
      <c r="C16" s="9"/>
      <c r="D16" s="9"/>
      <c r="F16" s="9"/>
      <c r="G16" s="9"/>
      <c r="H16" s="10"/>
      <c r="I16" s="11"/>
      <c r="J16" s="11"/>
      <c r="K16" s="11"/>
      <c r="L16" s="11"/>
      <c r="M16" s="11"/>
      <c r="N16" s="11"/>
      <c r="O16" s="37"/>
      <c r="P16" s="11"/>
      <c r="Q16" s="8"/>
      <c r="R16" s="8"/>
      <c r="S16" s="8"/>
    </row>
    <row r="17" spans="1:19" ht="7.5" customHeight="1" x14ac:dyDescent="0.2">
      <c r="B17" s="5"/>
      <c r="I17" s="4"/>
      <c r="J17" s="4"/>
      <c r="K17" s="4"/>
      <c r="L17" s="4"/>
      <c r="M17" s="4"/>
      <c r="N17" s="4"/>
      <c r="O17" s="36"/>
      <c r="P17" s="4"/>
      <c r="Q17" s="32"/>
      <c r="R17" s="5"/>
      <c r="S17" s="5"/>
    </row>
    <row r="18" spans="1:19" ht="15" customHeight="1" x14ac:dyDescent="0.25">
      <c r="A18" s="109" t="s">
        <v>22</v>
      </c>
      <c r="B18" s="109"/>
      <c r="C18" s="109"/>
      <c r="D18" s="109"/>
      <c r="E18" s="114" t="s">
        <v>53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</row>
    <row r="19" spans="1:19" ht="81.75" customHeight="1" x14ac:dyDescent="0.25">
      <c r="A19" s="110"/>
      <c r="B19" s="110"/>
      <c r="C19" s="110"/>
      <c r="D19" s="110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spans="1:19" ht="20.25" customHeight="1" x14ac:dyDescent="0.25">
      <c r="A20" s="107" t="s">
        <v>25</v>
      </c>
      <c r="B20" s="116" t="s">
        <v>7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8"/>
    </row>
    <row r="21" spans="1:19" s="12" customFormat="1" ht="35.25" customHeight="1" x14ac:dyDescent="0.3">
      <c r="A21" s="115"/>
      <c r="B21" s="107" t="s">
        <v>8</v>
      </c>
      <c r="C21" s="107" t="s">
        <v>9</v>
      </c>
      <c r="D21" s="119" t="s">
        <v>10</v>
      </c>
      <c r="E21" s="119"/>
      <c r="F21" s="119" t="s">
        <v>11</v>
      </c>
      <c r="G21" s="119"/>
      <c r="H21" s="120" t="s">
        <v>12</v>
      </c>
      <c r="I21" s="120"/>
      <c r="J21" s="120"/>
      <c r="K21" s="120"/>
      <c r="L21" s="120" t="s">
        <v>13</v>
      </c>
      <c r="M21" s="120"/>
      <c r="N21" s="120"/>
      <c r="O21" s="120"/>
      <c r="P21" s="119" t="s">
        <v>14</v>
      </c>
      <c r="Q21" s="119"/>
      <c r="R21" s="119" t="s">
        <v>15</v>
      </c>
      <c r="S21" s="119"/>
    </row>
    <row r="22" spans="1:19" s="13" customFormat="1" ht="39" customHeight="1" x14ac:dyDescent="0.3">
      <c r="A22" s="108"/>
      <c r="B22" s="108"/>
      <c r="C22" s="108"/>
      <c r="D22" s="21" t="s">
        <v>16</v>
      </c>
      <c r="E22" s="21" t="s">
        <v>17</v>
      </c>
      <c r="F22" s="21" t="s">
        <v>16</v>
      </c>
      <c r="G22" s="21" t="s">
        <v>17</v>
      </c>
      <c r="H22" s="25" t="s">
        <v>16</v>
      </c>
      <c r="I22" s="25" t="s">
        <v>17</v>
      </c>
      <c r="J22" s="25" t="s">
        <v>18</v>
      </c>
      <c r="K22" s="25" t="s">
        <v>19</v>
      </c>
      <c r="L22" s="25" t="s">
        <v>16</v>
      </c>
      <c r="M22" s="34" t="s">
        <v>17</v>
      </c>
      <c r="N22" s="25" t="s">
        <v>18</v>
      </c>
      <c r="O22" s="34" t="s">
        <v>19</v>
      </c>
      <c r="P22" s="25" t="s">
        <v>16</v>
      </c>
      <c r="Q22" s="33" t="s">
        <v>17</v>
      </c>
      <c r="R22" s="21" t="s">
        <v>16</v>
      </c>
      <c r="S22" s="21" t="s">
        <v>17</v>
      </c>
    </row>
    <row r="23" spans="1:19" s="12" customFormat="1" ht="11.25" customHeight="1" x14ac:dyDescent="0.25">
      <c r="A23" s="20">
        <v>1</v>
      </c>
      <c r="B23" s="33">
        <v>2</v>
      </c>
      <c r="C23" s="33">
        <v>3</v>
      </c>
      <c r="D23" s="20">
        <v>4</v>
      </c>
      <c r="E23" s="33">
        <v>5</v>
      </c>
      <c r="F23" s="33">
        <v>6</v>
      </c>
      <c r="G23" s="20">
        <v>7</v>
      </c>
      <c r="H23" s="33">
        <v>8</v>
      </c>
      <c r="I23" s="33">
        <v>9</v>
      </c>
      <c r="J23" s="20">
        <v>10</v>
      </c>
      <c r="K23" s="33">
        <v>11</v>
      </c>
      <c r="L23" s="33">
        <v>12</v>
      </c>
      <c r="M23" s="20">
        <v>13</v>
      </c>
      <c r="N23" s="33">
        <v>14</v>
      </c>
      <c r="O23" s="33">
        <v>15</v>
      </c>
      <c r="P23" s="20">
        <v>16</v>
      </c>
      <c r="Q23" s="33">
        <v>17</v>
      </c>
      <c r="R23" s="33">
        <v>18</v>
      </c>
      <c r="S23" s="20">
        <v>19</v>
      </c>
    </row>
    <row r="24" spans="1:19" s="12" customFormat="1" ht="11.25" customHeight="1" x14ac:dyDescent="0.3">
      <c r="A24" s="20"/>
      <c r="B24" s="111" t="s">
        <v>43</v>
      </c>
      <c r="C24" s="112"/>
      <c r="D24" s="112"/>
      <c r="E24" s="112"/>
      <c r="F24" s="112"/>
      <c r="G24" s="112"/>
      <c r="H24" s="112"/>
      <c r="I24" s="113"/>
      <c r="J24" s="20"/>
      <c r="K24" s="80"/>
      <c r="L24" s="80"/>
      <c r="M24" s="20"/>
      <c r="N24" s="80"/>
      <c r="O24" s="80"/>
      <c r="P24" s="20"/>
      <c r="Q24" s="80"/>
      <c r="R24" s="80"/>
      <c r="S24" s="20"/>
    </row>
    <row r="25" spans="1:19" s="12" customFormat="1" ht="36.75" customHeight="1" x14ac:dyDescent="0.2">
      <c r="A25" s="20" t="s">
        <v>20</v>
      </c>
      <c r="B25" s="85" t="s">
        <v>40</v>
      </c>
      <c r="C25" s="80" t="s">
        <v>42</v>
      </c>
      <c r="D25" s="20">
        <v>130</v>
      </c>
      <c r="E25" s="80">
        <v>0</v>
      </c>
      <c r="F25" s="86">
        <v>1424</v>
      </c>
      <c r="G25" s="20">
        <v>0</v>
      </c>
      <c r="H25" s="86">
        <v>1424</v>
      </c>
      <c r="I25" s="80">
        <v>0</v>
      </c>
      <c r="J25" s="87">
        <f>I25-H25</f>
        <v>-1424</v>
      </c>
      <c r="K25" s="99" t="s">
        <v>64</v>
      </c>
      <c r="L25" s="18">
        <v>0</v>
      </c>
      <c r="M25" s="18">
        <v>0</v>
      </c>
      <c r="N25" s="18">
        <v>0</v>
      </c>
      <c r="O25" s="58"/>
      <c r="P25" s="18">
        <v>0</v>
      </c>
      <c r="Q25" s="19">
        <v>0</v>
      </c>
      <c r="R25" s="19">
        <v>0</v>
      </c>
      <c r="S25" s="19">
        <v>0</v>
      </c>
    </row>
    <row r="26" spans="1:19" s="12" customFormat="1" ht="70.5" customHeight="1" x14ac:dyDescent="0.2">
      <c r="A26" s="20" t="s">
        <v>23</v>
      </c>
      <c r="B26" s="85" t="s">
        <v>41</v>
      </c>
      <c r="C26" s="80" t="s">
        <v>42</v>
      </c>
      <c r="D26" s="20">
        <v>270</v>
      </c>
      <c r="E26" s="80">
        <v>0</v>
      </c>
      <c r="F26" s="80">
        <v>4202.8599999999997</v>
      </c>
      <c r="G26" s="20">
        <v>0</v>
      </c>
      <c r="H26" s="80">
        <v>4202.8599999999997</v>
      </c>
      <c r="I26" s="80">
        <v>0</v>
      </c>
      <c r="J26" s="87">
        <f>I26-H26</f>
        <v>-4202.8599999999997</v>
      </c>
      <c r="K26" s="100"/>
      <c r="L26" s="18">
        <v>0</v>
      </c>
      <c r="M26" s="18">
        <v>0</v>
      </c>
      <c r="N26" s="18">
        <v>0</v>
      </c>
      <c r="O26" s="58"/>
      <c r="P26" s="18">
        <v>0</v>
      </c>
      <c r="Q26" s="19">
        <v>0</v>
      </c>
      <c r="R26" s="19">
        <v>0</v>
      </c>
      <c r="S26" s="19">
        <v>0</v>
      </c>
    </row>
    <row r="27" spans="1:19" s="12" customFormat="1" ht="45" customHeight="1" x14ac:dyDescent="0.2">
      <c r="A27" s="98" t="s">
        <v>24</v>
      </c>
      <c r="B27" s="93" t="s">
        <v>54</v>
      </c>
      <c r="C27" s="91" t="s">
        <v>42</v>
      </c>
      <c r="D27" s="90"/>
      <c r="E27" s="20">
        <v>42</v>
      </c>
      <c r="F27" s="90"/>
      <c r="G27" s="90">
        <v>1266.1759500000001</v>
      </c>
      <c r="H27" s="20"/>
      <c r="I27" s="92">
        <v>1266.1759500000001</v>
      </c>
      <c r="J27" s="87">
        <f t="shared" ref="J27:J29" si="0">I27-H27</f>
        <v>1266.1759500000001</v>
      </c>
      <c r="K27" s="100"/>
      <c r="L27" s="83"/>
      <c r="M27" s="18"/>
      <c r="N27" s="18"/>
      <c r="O27" s="18"/>
      <c r="P27" s="58"/>
      <c r="Q27" s="18"/>
      <c r="R27" s="19"/>
      <c r="S27" s="19"/>
    </row>
    <row r="28" spans="1:19" s="12" customFormat="1" ht="70.5" customHeight="1" x14ac:dyDescent="0.2">
      <c r="A28" s="20" t="s">
        <v>29</v>
      </c>
      <c r="B28" s="93" t="s">
        <v>55</v>
      </c>
      <c r="C28" s="91" t="s">
        <v>42</v>
      </c>
      <c r="D28" s="90"/>
      <c r="E28" s="20">
        <v>54</v>
      </c>
      <c r="F28" s="90"/>
      <c r="G28" s="90">
        <v>1231.4872</v>
      </c>
      <c r="H28" s="20"/>
      <c r="I28" s="92">
        <v>1231.4872</v>
      </c>
      <c r="J28" s="87">
        <f t="shared" si="0"/>
        <v>1231.4872</v>
      </c>
      <c r="K28" s="100"/>
      <c r="L28" s="83"/>
      <c r="M28" s="18"/>
      <c r="N28" s="18"/>
      <c r="O28" s="18"/>
      <c r="P28" s="58"/>
      <c r="Q28" s="18"/>
      <c r="R28" s="19"/>
      <c r="S28" s="19"/>
    </row>
    <row r="29" spans="1:19" s="12" customFormat="1" ht="70.5" customHeight="1" x14ac:dyDescent="0.2">
      <c r="A29" s="20"/>
      <c r="B29" s="93" t="s">
        <v>56</v>
      </c>
      <c r="C29" s="91" t="s">
        <v>42</v>
      </c>
      <c r="D29" s="90"/>
      <c r="E29" s="20">
        <v>145</v>
      </c>
      <c r="F29" s="90"/>
      <c r="G29" s="90">
        <v>3809.40663</v>
      </c>
      <c r="H29" s="20"/>
      <c r="I29" s="92">
        <v>3809.40663</v>
      </c>
      <c r="J29" s="87">
        <f t="shared" si="0"/>
        <v>3809.40663</v>
      </c>
      <c r="K29" s="101"/>
      <c r="L29" s="83"/>
      <c r="M29" s="18"/>
      <c r="N29" s="18"/>
      <c r="O29" s="18"/>
      <c r="P29" s="58"/>
      <c r="Q29" s="18"/>
      <c r="R29" s="19"/>
      <c r="S29" s="19"/>
    </row>
    <row r="30" spans="1:19" s="12" customFormat="1" ht="35.25" customHeight="1" x14ac:dyDescent="0.3">
      <c r="A30" s="20"/>
      <c r="B30" s="30" t="s">
        <v>46</v>
      </c>
      <c r="C30" s="80"/>
      <c r="D30" s="20"/>
      <c r="E30" s="80"/>
      <c r="F30" s="97">
        <f>F25+F26</f>
        <v>5626.86</v>
      </c>
      <c r="G30" s="97">
        <f>G27+G28+G29</f>
        <v>6307.0697799999998</v>
      </c>
      <c r="H30" s="97">
        <f>H25+H26+H27+H28+H29</f>
        <v>5626.86</v>
      </c>
      <c r="I30" s="97">
        <f>I25+I26+I27+I28+I29</f>
        <v>6307.0697799999998</v>
      </c>
      <c r="J30" s="97">
        <f>I30-H30</f>
        <v>680.20978000000014</v>
      </c>
      <c r="K30" s="80"/>
      <c r="L30" s="80"/>
      <c r="M30" s="20"/>
      <c r="N30" s="80"/>
      <c r="O30" s="80"/>
      <c r="P30" s="20"/>
      <c r="Q30" s="80"/>
      <c r="R30" s="80"/>
      <c r="S30" s="20"/>
    </row>
    <row r="31" spans="1:19" ht="18.75" customHeight="1" x14ac:dyDescent="0.25">
      <c r="A31" s="22"/>
      <c r="B31" s="26" t="s">
        <v>48</v>
      </c>
      <c r="C31" s="21"/>
      <c r="D31" s="21"/>
      <c r="E31" s="21"/>
      <c r="F31" s="21"/>
      <c r="G31" s="21"/>
      <c r="H31" s="25"/>
      <c r="I31" s="27"/>
      <c r="J31" s="27"/>
      <c r="K31" s="27"/>
      <c r="L31" s="27"/>
      <c r="M31" s="27"/>
      <c r="N31" s="27"/>
      <c r="O31" s="27"/>
      <c r="P31" s="27"/>
      <c r="Q31" s="28"/>
      <c r="R31" s="28"/>
      <c r="S31" s="28"/>
    </row>
    <row r="32" spans="1:19" ht="14.25" customHeight="1" x14ac:dyDescent="0.25">
      <c r="A32" s="29"/>
      <c r="B32" s="30"/>
      <c r="C32" s="29"/>
      <c r="D32" s="31"/>
      <c r="E32" s="29"/>
      <c r="F32" s="24"/>
      <c r="G32" s="24"/>
      <c r="H32" s="17"/>
      <c r="I32" s="17"/>
      <c r="J32" s="17"/>
      <c r="K32" s="16"/>
      <c r="L32" s="18"/>
      <c r="M32" s="18"/>
      <c r="N32" s="18"/>
      <c r="O32" s="23"/>
      <c r="P32" s="18"/>
      <c r="Q32" s="19"/>
      <c r="R32" s="19"/>
      <c r="S32" s="19"/>
    </row>
    <row r="33" spans="1:19" ht="69.75" customHeight="1" x14ac:dyDescent="0.25">
      <c r="A33" s="56" t="s">
        <v>24</v>
      </c>
      <c r="B33" s="81" t="s">
        <v>33</v>
      </c>
      <c r="C33" s="57" t="s">
        <v>28</v>
      </c>
      <c r="D33" s="19">
        <v>181</v>
      </c>
      <c r="E33" s="29">
        <v>0</v>
      </c>
      <c r="F33" s="82">
        <v>3916.78</v>
      </c>
      <c r="G33" s="24">
        <v>0</v>
      </c>
      <c r="H33" s="82">
        <v>3916.78</v>
      </c>
      <c r="I33" s="17">
        <v>0</v>
      </c>
      <c r="J33" s="88">
        <f>I33-H33</f>
        <v>-3916.78</v>
      </c>
      <c r="K33" s="99" t="s">
        <v>64</v>
      </c>
      <c r="L33" s="18">
        <v>0</v>
      </c>
      <c r="M33" s="18">
        <v>0</v>
      </c>
      <c r="N33" s="18">
        <v>0</v>
      </c>
      <c r="O33" s="58"/>
      <c r="P33" s="18">
        <v>0</v>
      </c>
      <c r="Q33" s="19">
        <v>0</v>
      </c>
      <c r="R33" s="19">
        <v>0</v>
      </c>
      <c r="S33" s="19">
        <v>0</v>
      </c>
    </row>
    <row r="34" spans="1:19" ht="57" customHeight="1" x14ac:dyDescent="0.25">
      <c r="A34" s="56" t="s">
        <v>29</v>
      </c>
      <c r="B34" s="81" t="s">
        <v>35</v>
      </c>
      <c r="C34" s="57" t="s">
        <v>34</v>
      </c>
      <c r="D34" s="19">
        <v>1</v>
      </c>
      <c r="E34" s="29">
        <v>0</v>
      </c>
      <c r="F34" s="82">
        <v>664.82</v>
      </c>
      <c r="G34" s="24">
        <v>0</v>
      </c>
      <c r="H34" s="82">
        <v>664.82</v>
      </c>
      <c r="I34" s="17">
        <v>0</v>
      </c>
      <c r="J34" s="88">
        <f t="shared" ref="J34:J47" si="1">I34-H34</f>
        <v>-664.82</v>
      </c>
      <c r="K34" s="100"/>
      <c r="L34" s="18">
        <v>0</v>
      </c>
      <c r="M34" s="18">
        <v>0</v>
      </c>
      <c r="N34" s="18">
        <v>0</v>
      </c>
      <c r="O34" s="58"/>
      <c r="P34" s="18">
        <v>0</v>
      </c>
      <c r="Q34" s="19">
        <v>0</v>
      </c>
      <c r="R34" s="19">
        <v>0</v>
      </c>
      <c r="S34" s="19">
        <v>0</v>
      </c>
    </row>
    <row r="35" spans="1:19" ht="57" customHeight="1" x14ac:dyDescent="0.25">
      <c r="A35" s="56" t="s">
        <v>30</v>
      </c>
      <c r="B35" s="81" t="s">
        <v>57</v>
      </c>
      <c r="C35" s="57" t="s">
        <v>42</v>
      </c>
      <c r="D35" s="96"/>
      <c r="E35" s="19">
        <v>94</v>
      </c>
      <c r="F35" s="82"/>
      <c r="G35" s="94">
        <v>679.65952000000004</v>
      </c>
      <c r="H35" s="82"/>
      <c r="I35" s="94">
        <v>679.65952000000004</v>
      </c>
      <c r="J35" s="88">
        <f t="shared" si="1"/>
        <v>679.65952000000004</v>
      </c>
      <c r="K35" s="100"/>
      <c r="L35" s="18"/>
      <c r="M35" s="18"/>
      <c r="N35" s="18"/>
      <c r="O35" s="58"/>
      <c r="P35" s="18"/>
      <c r="Q35" s="19"/>
      <c r="R35" s="19"/>
      <c r="S35" s="19"/>
    </row>
    <row r="36" spans="1:19" ht="57" customHeight="1" x14ac:dyDescent="0.25">
      <c r="A36" s="56" t="s">
        <v>31</v>
      </c>
      <c r="B36" s="81" t="s">
        <v>58</v>
      </c>
      <c r="C36" s="57" t="s">
        <v>42</v>
      </c>
      <c r="D36" s="96"/>
      <c r="E36" s="19">
        <v>172.3</v>
      </c>
      <c r="F36" s="82"/>
      <c r="G36" s="94">
        <v>2254.6058899999998</v>
      </c>
      <c r="H36" s="82"/>
      <c r="I36" s="94">
        <v>2254.6058899999998</v>
      </c>
      <c r="J36" s="88">
        <f t="shared" si="1"/>
        <v>2254.6058899999998</v>
      </c>
      <c r="K36" s="100"/>
      <c r="L36" s="18"/>
      <c r="M36" s="18"/>
      <c r="N36" s="18"/>
      <c r="O36" s="58"/>
      <c r="P36" s="18"/>
      <c r="Q36" s="19"/>
      <c r="R36" s="19"/>
      <c r="S36" s="19"/>
    </row>
    <row r="37" spans="1:19" ht="57" customHeight="1" x14ac:dyDescent="0.25">
      <c r="A37" s="56" t="s">
        <v>44</v>
      </c>
      <c r="B37" s="81" t="s">
        <v>59</v>
      </c>
      <c r="C37" s="57" t="s">
        <v>42</v>
      </c>
      <c r="D37" s="96"/>
      <c r="E37" s="19">
        <v>93</v>
      </c>
      <c r="F37" s="82"/>
      <c r="G37" s="94">
        <v>1254.8110099999999</v>
      </c>
      <c r="H37" s="82"/>
      <c r="I37" s="94">
        <v>1254.8110099999999</v>
      </c>
      <c r="J37" s="88">
        <f t="shared" si="1"/>
        <v>1254.8110099999999</v>
      </c>
      <c r="K37" s="100"/>
      <c r="L37" s="18"/>
      <c r="M37" s="18"/>
      <c r="N37" s="18"/>
      <c r="O37" s="58"/>
      <c r="P37" s="18"/>
      <c r="Q37" s="19"/>
      <c r="R37" s="19"/>
      <c r="S37" s="19"/>
    </row>
    <row r="38" spans="1:19" ht="57" customHeight="1" x14ac:dyDescent="0.25">
      <c r="A38" s="56" t="s">
        <v>45</v>
      </c>
      <c r="B38" s="81" t="s">
        <v>60</v>
      </c>
      <c r="C38" s="57" t="s">
        <v>34</v>
      </c>
      <c r="D38" s="96"/>
      <c r="E38" s="19">
        <v>1</v>
      </c>
      <c r="F38" s="82"/>
      <c r="G38" s="94">
        <f>198.06424+510.80179</f>
        <v>708.86603000000002</v>
      </c>
      <c r="H38" s="82"/>
      <c r="I38" s="94">
        <f>198.06424+510.80179</f>
        <v>708.86603000000002</v>
      </c>
      <c r="J38" s="88">
        <f t="shared" si="1"/>
        <v>708.86603000000002</v>
      </c>
      <c r="K38" s="100"/>
      <c r="L38" s="18"/>
      <c r="M38" s="18"/>
      <c r="N38" s="18"/>
      <c r="O38" s="58"/>
      <c r="P38" s="18"/>
      <c r="Q38" s="19"/>
      <c r="R38" s="19"/>
      <c r="S38" s="19"/>
    </row>
    <row r="39" spans="1:19" ht="57" customHeight="1" x14ac:dyDescent="0.25">
      <c r="A39" s="56" t="s">
        <v>65</v>
      </c>
      <c r="B39" s="81" t="s">
        <v>61</v>
      </c>
      <c r="C39" s="57" t="s">
        <v>34</v>
      </c>
      <c r="D39" s="96"/>
      <c r="E39" s="19">
        <v>1</v>
      </c>
      <c r="F39" s="82"/>
      <c r="G39" s="94">
        <v>60.551789999999997</v>
      </c>
      <c r="H39" s="82"/>
      <c r="I39" s="94">
        <v>60.551789999999997</v>
      </c>
      <c r="J39" s="88">
        <f t="shared" si="1"/>
        <v>60.551789999999997</v>
      </c>
      <c r="K39" s="101"/>
      <c r="L39" s="18"/>
      <c r="M39" s="18"/>
      <c r="N39" s="18"/>
      <c r="O39" s="58"/>
      <c r="P39" s="18"/>
      <c r="Q39" s="19"/>
      <c r="R39" s="19"/>
      <c r="S39" s="19"/>
    </row>
    <row r="40" spans="1:19" s="63" customFormat="1" ht="39.75" customHeight="1" x14ac:dyDescent="0.25">
      <c r="A40" s="60"/>
      <c r="B40" s="30" t="s">
        <v>47</v>
      </c>
      <c r="C40" s="61"/>
      <c r="D40" s="62"/>
      <c r="E40" s="62"/>
      <c r="F40" s="84">
        <f>SUM(F33:F39)</f>
        <v>4581.6000000000004</v>
      </c>
      <c r="G40" s="84">
        <f t="shared" ref="G40:J40" si="2">SUM(G33:G39)</f>
        <v>4958.49424</v>
      </c>
      <c r="H40" s="84">
        <f t="shared" si="2"/>
        <v>4581.6000000000004</v>
      </c>
      <c r="I40" s="84">
        <f t="shared" si="2"/>
        <v>4958.49424</v>
      </c>
      <c r="J40" s="84">
        <f t="shared" si="2"/>
        <v>376.89423999999951</v>
      </c>
      <c r="K40" s="61"/>
      <c r="L40" s="61">
        <f>SUM(L33:L34)</f>
        <v>0</v>
      </c>
      <c r="M40" s="61">
        <f>SUM(M33:M34)</f>
        <v>0</v>
      </c>
      <c r="N40" s="61">
        <f>SUM(N33:N34)</f>
        <v>0</v>
      </c>
      <c r="O40" s="61"/>
      <c r="P40" s="61">
        <f>SUM(P33:P34)</f>
        <v>0</v>
      </c>
      <c r="Q40" s="61">
        <f>SUM(Q33:Q34)</f>
        <v>0</v>
      </c>
      <c r="R40" s="61">
        <f>SUM(R33:R34)</f>
        <v>0</v>
      </c>
      <c r="S40" s="61">
        <f>SUM(S33:S34)</f>
        <v>0</v>
      </c>
    </row>
    <row r="41" spans="1:19" s="47" customFormat="1" ht="20.25" customHeight="1" x14ac:dyDescent="0.25">
      <c r="A41" s="38"/>
      <c r="B41" s="26" t="s">
        <v>49</v>
      </c>
      <c r="C41" s="40"/>
      <c r="D41" s="48"/>
      <c r="E41" s="40"/>
      <c r="F41" s="39"/>
      <c r="G41" s="41"/>
      <c r="H41" s="43"/>
      <c r="I41" s="43"/>
      <c r="J41" s="43"/>
      <c r="K41" s="42"/>
      <c r="L41" s="44"/>
      <c r="M41" s="44"/>
      <c r="N41" s="44"/>
      <c r="O41" s="45"/>
      <c r="P41" s="44"/>
      <c r="Q41" s="46"/>
      <c r="R41" s="46"/>
      <c r="S41" s="46"/>
    </row>
    <row r="42" spans="1:19" ht="75.75" customHeight="1" x14ac:dyDescent="0.25">
      <c r="A42" s="56" t="s">
        <v>20</v>
      </c>
      <c r="B42" s="81" t="s">
        <v>36</v>
      </c>
      <c r="C42" s="57" t="s">
        <v>28</v>
      </c>
      <c r="D42" s="64">
        <v>90</v>
      </c>
      <c r="E42" s="29">
        <v>0</v>
      </c>
      <c r="F42" s="82">
        <v>617.37</v>
      </c>
      <c r="G42" s="24">
        <v>0</v>
      </c>
      <c r="H42" s="82">
        <v>617.37</v>
      </c>
      <c r="I42" s="17">
        <v>0</v>
      </c>
      <c r="J42" s="88">
        <f t="shared" si="1"/>
        <v>-617.37</v>
      </c>
      <c r="K42" s="99" t="s">
        <v>64</v>
      </c>
      <c r="L42" s="18">
        <v>0</v>
      </c>
      <c r="M42" s="18">
        <v>0</v>
      </c>
      <c r="N42" s="18">
        <v>0</v>
      </c>
      <c r="O42" s="58"/>
      <c r="P42" s="18">
        <v>0</v>
      </c>
      <c r="Q42" s="19">
        <v>0</v>
      </c>
      <c r="R42" s="19">
        <v>0</v>
      </c>
      <c r="S42" s="19">
        <v>0</v>
      </c>
    </row>
    <row r="43" spans="1:19" ht="60.75" customHeight="1" x14ac:dyDescent="0.25">
      <c r="A43" s="59" t="s">
        <v>23</v>
      </c>
      <c r="B43" s="81" t="s">
        <v>37</v>
      </c>
      <c r="C43" s="57" t="s">
        <v>28</v>
      </c>
      <c r="D43" s="57">
        <v>94.6</v>
      </c>
      <c r="E43" s="29">
        <v>0</v>
      </c>
      <c r="F43" s="82">
        <v>337.28</v>
      </c>
      <c r="G43" s="24">
        <v>0</v>
      </c>
      <c r="H43" s="82">
        <v>337.28</v>
      </c>
      <c r="I43" s="17">
        <v>0</v>
      </c>
      <c r="J43" s="88">
        <f t="shared" si="1"/>
        <v>-337.28</v>
      </c>
      <c r="K43" s="100"/>
      <c r="L43" s="18">
        <v>0</v>
      </c>
      <c r="M43" s="18">
        <v>0</v>
      </c>
      <c r="N43" s="18">
        <v>0</v>
      </c>
      <c r="O43" s="58"/>
      <c r="P43" s="18">
        <v>0</v>
      </c>
      <c r="Q43" s="19">
        <v>0</v>
      </c>
      <c r="R43" s="19">
        <v>0</v>
      </c>
      <c r="S43" s="19">
        <v>0</v>
      </c>
    </row>
    <row r="44" spans="1:19" s="49" customFormat="1" ht="57" customHeight="1" x14ac:dyDescent="0.25">
      <c r="A44" s="59" t="s">
        <v>24</v>
      </c>
      <c r="B44" s="81" t="s">
        <v>38</v>
      </c>
      <c r="C44" s="57" t="s">
        <v>28</v>
      </c>
      <c r="D44" s="57">
        <v>114.8</v>
      </c>
      <c r="E44" s="64">
        <f t="shared" ref="E44:I44" si="3">E42+E43</f>
        <v>0</v>
      </c>
      <c r="F44" s="82">
        <v>508.76</v>
      </c>
      <c r="G44" s="57">
        <f t="shared" si="3"/>
        <v>0</v>
      </c>
      <c r="H44" s="82">
        <v>508.76</v>
      </c>
      <c r="I44" s="57">
        <f t="shared" si="3"/>
        <v>0</v>
      </c>
      <c r="J44" s="88">
        <f t="shared" si="1"/>
        <v>-508.76</v>
      </c>
      <c r="K44" s="100"/>
      <c r="L44" s="18">
        <v>0</v>
      </c>
      <c r="M44" s="18">
        <v>0</v>
      </c>
      <c r="N44" s="18">
        <v>0</v>
      </c>
      <c r="O44" s="58"/>
      <c r="P44" s="18">
        <v>0</v>
      </c>
      <c r="Q44" s="19">
        <v>0</v>
      </c>
      <c r="R44" s="19">
        <v>0</v>
      </c>
      <c r="S44" s="19">
        <v>0</v>
      </c>
    </row>
    <row r="45" spans="1:19" s="47" customFormat="1" ht="39.75" customHeight="1" x14ac:dyDescent="0.25">
      <c r="A45" s="59" t="s">
        <v>29</v>
      </c>
      <c r="B45" s="81" t="s">
        <v>39</v>
      </c>
      <c r="C45" s="57" t="s">
        <v>28</v>
      </c>
      <c r="D45" s="57">
        <v>210</v>
      </c>
      <c r="E45" s="29">
        <v>0</v>
      </c>
      <c r="F45" s="82">
        <v>1464.39</v>
      </c>
      <c r="G45" s="24">
        <v>0</v>
      </c>
      <c r="H45" s="82">
        <v>1464.39</v>
      </c>
      <c r="I45" s="17">
        <v>0</v>
      </c>
      <c r="J45" s="88">
        <f t="shared" si="1"/>
        <v>-1464.39</v>
      </c>
      <c r="K45" s="100"/>
      <c r="L45" s="18">
        <v>0</v>
      </c>
      <c r="M45" s="18">
        <v>0</v>
      </c>
      <c r="N45" s="18">
        <v>0</v>
      </c>
      <c r="O45" s="58"/>
      <c r="P45" s="18">
        <v>0</v>
      </c>
      <c r="Q45" s="19">
        <v>0</v>
      </c>
      <c r="R45" s="19">
        <v>0</v>
      </c>
      <c r="S45" s="19">
        <v>0</v>
      </c>
    </row>
    <row r="46" spans="1:19" s="47" customFormat="1" ht="52.5" customHeight="1" x14ac:dyDescent="0.25">
      <c r="A46" s="59" t="s">
        <v>30</v>
      </c>
      <c r="B46" s="81" t="s">
        <v>62</v>
      </c>
      <c r="C46" s="57" t="s">
        <v>42</v>
      </c>
      <c r="D46" s="57"/>
      <c r="E46" s="57">
        <v>156.5</v>
      </c>
      <c r="F46" s="29"/>
      <c r="G46" s="24">
        <v>2866.9598999999998</v>
      </c>
      <c r="H46" s="82"/>
      <c r="I46" s="24">
        <v>2866.9598999999998</v>
      </c>
      <c r="J46" s="88">
        <f t="shared" si="1"/>
        <v>2866.9598999999998</v>
      </c>
      <c r="K46" s="100"/>
      <c r="L46" s="18"/>
      <c r="M46" s="18"/>
      <c r="N46" s="18"/>
      <c r="O46" s="58"/>
      <c r="P46" s="18"/>
      <c r="Q46" s="19"/>
      <c r="R46" s="19"/>
      <c r="S46" s="19"/>
    </row>
    <row r="47" spans="1:19" s="47" customFormat="1" ht="47.25" customHeight="1" x14ac:dyDescent="0.25">
      <c r="A47" s="59" t="s">
        <v>31</v>
      </c>
      <c r="B47" s="81" t="s">
        <v>63</v>
      </c>
      <c r="C47" s="57" t="s">
        <v>34</v>
      </c>
      <c r="D47" s="57"/>
      <c r="E47" s="57">
        <v>1</v>
      </c>
      <c r="F47" s="95"/>
      <c r="G47" s="87">
        <v>510.80178999999998</v>
      </c>
      <c r="H47" s="82"/>
      <c r="I47" s="87">
        <v>510.80178999999998</v>
      </c>
      <c r="J47" s="88">
        <f t="shared" si="1"/>
        <v>510.80178999999998</v>
      </c>
      <c r="K47" s="101"/>
      <c r="L47" s="18"/>
      <c r="M47" s="18"/>
      <c r="N47" s="18"/>
      <c r="O47" s="58"/>
      <c r="P47" s="18"/>
      <c r="Q47" s="19"/>
      <c r="R47" s="19"/>
      <c r="S47" s="19"/>
    </row>
    <row r="48" spans="1:19" ht="33" customHeight="1" x14ac:dyDescent="0.25">
      <c r="A48" s="59"/>
      <c r="B48" s="30" t="s">
        <v>50</v>
      </c>
      <c r="C48" s="57"/>
      <c r="D48" s="65"/>
      <c r="E48" s="65"/>
      <c r="F48" s="84">
        <f>F42+F43+F44+F45+F46+F47</f>
        <v>2927.8</v>
      </c>
      <c r="G48" s="84">
        <f t="shared" ref="G48:J48" si="4">G42+G43+G44+G45+G46+G47</f>
        <v>3377.7616899999998</v>
      </c>
      <c r="H48" s="84">
        <f t="shared" si="4"/>
        <v>2927.8</v>
      </c>
      <c r="I48" s="84">
        <f t="shared" si="4"/>
        <v>3377.7616899999998</v>
      </c>
      <c r="J48" s="84">
        <f t="shared" si="4"/>
        <v>449.96168999999963</v>
      </c>
      <c r="K48" s="65"/>
      <c r="L48" s="65">
        <v>0</v>
      </c>
      <c r="M48" s="65">
        <v>0</v>
      </c>
      <c r="N48" s="65">
        <v>0</v>
      </c>
      <c r="O48" s="65"/>
      <c r="P48" s="65">
        <v>0</v>
      </c>
      <c r="Q48" s="65">
        <v>0</v>
      </c>
      <c r="R48" s="65">
        <v>0</v>
      </c>
      <c r="S48" s="65">
        <v>0</v>
      </c>
    </row>
    <row r="49" spans="1:19" s="63" customFormat="1" ht="27.75" customHeight="1" x14ac:dyDescent="0.25">
      <c r="A49" s="22"/>
      <c r="B49" s="55" t="s">
        <v>32</v>
      </c>
      <c r="C49" s="22"/>
      <c r="D49" s="22"/>
      <c r="E49" s="22"/>
      <c r="F49" s="66">
        <f>F30+F40+F48</f>
        <v>13136.259999999998</v>
      </c>
      <c r="G49" s="66">
        <f t="shared" ref="G49:J49" si="5">G30+G40+G48</f>
        <v>14643.325709999999</v>
      </c>
      <c r="H49" s="66">
        <f t="shared" si="5"/>
        <v>13136.259999999998</v>
      </c>
      <c r="I49" s="66">
        <f t="shared" si="5"/>
        <v>14643.325709999999</v>
      </c>
      <c r="J49" s="66">
        <f t="shared" si="5"/>
        <v>1507.0657099999994</v>
      </c>
      <c r="K49" s="66"/>
      <c r="L49" s="66">
        <f t="shared" ref="L49:S49" si="6">L40+L44+L48</f>
        <v>0</v>
      </c>
      <c r="M49" s="66">
        <f t="shared" si="6"/>
        <v>0</v>
      </c>
      <c r="N49" s="66">
        <f t="shared" si="6"/>
        <v>0</v>
      </c>
      <c r="O49" s="66">
        <f t="shared" si="6"/>
        <v>0</v>
      </c>
      <c r="P49" s="66">
        <f t="shared" si="6"/>
        <v>0</v>
      </c>
      <c r="Q49" s="66">
        <f t="shared" si="6"/>
        <v>0</v>
      </c>
      <c r="R49" s="66">
        <f t="shared" si="6"/>
        <v>0</v>
      </c>
      <c r="S49" s="66">
        <f t="shared" si="6"/>
        <v>0</v>
      </c>
    </row>
    <row r="50" spans="1:19" s="47" customFormat="1" x14ac:dyDescent="0.25">
      <c r="A50" s="50"/>
      <c r="B50" s="51"/>
      <c r="C50" s="50"/>
      <c r="D50" s="50"/>
      <c r="E50" s="50"/>
      <c r="F50" s="50"/>
      <c r="G50" s="50"/>
      <c r="H50" s="52"/>
      <c r="I50" s="53"/>
      <c r="J50" s="53"/>
      <c r="K50" s="53"/>
      <c r="L50" s="53"/>
      <c r="M50" s="53"/>
      <c r="N50" s="53"/>
      <c r="O50" s="54"/>
      <c r="P50" s="53"/>
      <c r="Q50" s="15"/>
      <c r="R50" s="15"/>
      <c r="S50" s="15"/>
    </row>
    <row r="52" spans="1:19" s="72" customFormat="1" ht="14.4" x14ac:dyDescent="0.3">
      <c r="A52" s="68"/>
      <c r="B52" s="69"/>
      <c r="C52" s="68"/>
      <c r="D52" s="68"/>
      <c r="E52" s="68"/>
      <c r="F52" s="106"/>
      <c r="G52" s="106"/>
      <c r="H52" s="106"/>
      <c r="I52" s="70"/>
      <c r="J52" s="70"/>
      <c r="K52" s="70"/>
      <c r="L52" s="70"/>
      <c r="M52" s="70"/>
      <c r="N52" s="70"/>
      <c r="O52" s="71"/>
      <c r="P52" s="70"/>
      <c r="Q52" s="69"/>
      <c r="R52" s="69"/>
      <c r="S52" s="69"/>
    </row>
    <row r="53" spans="1:19" s="79" customFormat="1" ht="14.4" x14ac:dyDescent="0.3">
      <c r="A53" s="73"/>
      <c r="B53" s="74"/>
      <c r="C53" s="73"/>
      <c r="D53" s="73"/>
      <c r="E53" s="73"/>
      <c r="F53" s="75"/>
      <c r="G53" s="75"/>
      <c r="H53" s="76"/>
      <c r="I53" s="77"/>
      <c r="J53" s="77"/>
      <c r="K53" s="77"/>
      <c r="L53" s="77"/>
      <c r="M53" s="77"/>
      <c r="N53" s="77"/>
      <c r="O53" s="78"/>
      <c r="P53" s="77"/>
      <c r="Q53" s="74"/>
      <c r="R53" s="74"/>
      <c r="S53" s="74"/>
    </row>
    <row r="54" spans="1:19" s="79" customFormat="1" ht="14.4" x14ac:dyDescent="0.3">
      <c r="A54" s="73"/>
      <c r="B54" s="74"/>
      <c r="C54" s="73"/>
      <c r="D54" s="73"/>
      <c r="E54" s="73"/>
      <c r="F54" s="75"/>
      <c r="G54" s="75"/>
      <c r="H54" s="76"/>
      <c r="I54" s="77"/>
      <c r="J54" s="77"/>
      <c r="K54" s="77"/>
      <c r="L54" s="77"/>
      <c r="M54" s="77"/>
      <c r="N54" s="77"/>
      <c r="O54" s="78"/>
      <c r="P54" s="77"/>
      <c r="Q54" s="74"/>
      <c r="R54" s="74"/>
      <c r="S54" s="74"/>
    </row>
    <row r="55" spans="1:19" s="79" customFormat="1" ht="14.4" x14ac:dyDescent="0.3">
      <c r="A55" s="73"/>
      <c r="B55" s="69"/>
      <c r="C55" s="73"/>
      <c r="D55" s="73"/>
      <c r="E55" s="73"/>
      <c r="F55" s="75"/>
      <c r="G55" s="75"/>
      <c r="H55" s="76"/>
      <c r="I55" s="77"/>
      <c r="J55" s="77"/>
      <c r="K55" s="77"/>
      <c r="L55" s="77"/>
      <c r="M55" s="77"/>
      <c r="N55" s="77"/>
      <c r="O55" s="78"/>
      <c r="P55" s="77"/>
      <c r="Q55" s="74"/>
      <c r="R55" s="74"/>
      <c r="S55" s="74"/>
    </row>
    <row r="56" spans="1:19" s="79" customFormat="1" ht="3" customHeight="1" x14ac:dyDescent="0.3">
      <c r="A56" s="73"/>
      <c r="B56" s="69"/>
      <c r="C56" s="73"/>
      <c r="D56" s="73"/>
      <c r="E56" s="73"/>
      <c r="F56" s="75"/>
      <c r="G56" s="75"/>
      <c r="H56" s="76"/>
      <c r="I56" s="77"/>
      <c r="J56" s="77"/>
      <c r="K56" s="77"/>
      <c r="L56" s="77"/>
      <c r="M56" s="77"/>
      <c r="N56" s="77"/>
      <c r="O56" s="78"/>
      <c r="P56" s="77"/>
      <c r="Q56" s="74"/>
      <c r="R56" s="74"/>
      <c r="S56" s="74"/>
    </row>
    <row r="57" spans="1:19" s="79" customFormat="1" ht="14.4" x14ac:dyDescent="0.3">
      <c r="A57" s="73"/>
      <c r="B57" s="69"/>
      <c r="C57" s="73"/>
      <c r="D57" s="73"/>
      <c r="E57" s="73"/>
      <c r="F57" s="106"/>
      <c r="G57" s="106"/>
      <c r="H57" s="106"/>
      <c r="I57" s="77"/>
      <c r="J57" s="77"/>
      <c r="K57" s="77"/>
      <c r="L57" s="77"/>
      <c r="M57" s="77"/>
      <c r="N57" s="77"/>
      <c r="O57" s="78"/>
      <c r="P57" s="77"/>
      <c r="Q57" s="74"/>
      <c r="R57" s="74"/>
      <c r="S57" s="74"/>
    </row>
    <row r="58" spans="1:19" s="79" customFormat="1" ht="14.4" x14ac:dyDescent="0.3">
      <c r="A58" s="73"/>
      <c r="B58" s="69"/>
      <c r="C58" s="73"/>
      <c r="D58" s="73"/>
      <c r="E58" s="73"/>
      <c r="F58" s="75"/>
      <c r="G58" s="75"/>
      <c r="H58" s="76"/>
      <c r="I58" s="77"/>
      <c r="J58" s="77"/>
      <c r="K58" s="77"/>
      <c r="L58" s="77"/>
      <c r="M58" s="77"/>
      <c r="N58" s="77"/>
      <c r="O58" s="78"/>
      <c r="P58" s="77"/>
      <c r="Q58" s="74"/>
      <c r="R58" s="74"/>
      <c r="S58" s="74"/>
    </row>
    <row r="59" spans="1:19" s="79" customFormat="1" ht="14.4" x14ac:dyDescent="0.3">
      <c r="A59" s="73"/>
      <c r="B59" s="69"/>
      <c r="C59" s="73"/>
      <c r="D59" s="73"/>
      <c r="E59" s="73"/>
      <c r="F59" s="106"/>
      <c r="G59" s="106"/>
      <c r="H59" s="106"/>
      <c r="I59" s="77"/>
      <c r="J59" s="77"/>
      <c r="K59" s="77"/>
      <c r="L59" s="77"/>
      <c r="M59" s="77"/>
      <c r="N59" s="77"/>
      <c r="O59" s="78"/>
      <c r="P59" s="77"/>
      <c r="Q59" s="74"/>
      <c r="R59" s="74"/>
      <c r="S59" s="74"/>
    </row>
  </sheetData>
  <mergeCells count="25">
    <mergeCell ref="F59:H59"/>
    <mergeCell ref="C21:C22"/>
    <mergeCell ref="B21:B22"/>
    <mergeCell ref="A18:D19"/>
    <mergeCell ref="F52:H52"/>
    <mergeCell ref="F57:H57"/>
    <mergeCell ref="B24:I24"/>
    <mergeCell ref="E18:S19"/>
    <mergeCell ref="A20:A22"/>
    <mergeCell ref="B20:S20"/>
    <mergeCell ref="D21:E21"/>
    <mergeCell ref="F21:G21"/>
    <mergeCell ref="H21:K21"/>
    <mergeCell ref="L21:O21"/>
    <mergeCell ref="P21:Q21"/>
    <mergeCell ref="R21:S21"/>
    <mergeCell ref="K25:K29"/>
    <mergeCell ref="K33:K39"/>
    <mergeCell ref="K42:K47"/>
    <mergeCell ref="A9:S9"/>
    <mergeCell ref="A10:S10"/>
    <mergeCell ref="A11:S11"/>
    <mergeCell ref="A12:S12"/>
    <mergeCell ref="A15:S15"/>
    <mergeCell ref="A14:S14"/>
  </mergeCells>
  <pageMargins left="0.23622047244094491" right="0.27559055118110237" top="0" bottom="0" header="0.23622047244094491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cp:lastPrinted>2021-03-17T07:56:57Z</cp:lastPrinted>
  <dcterms:created xsi:type="dcterms:W3CDTF">2017-06-02T04:26:59Z</dcterms:created>
  <dcterms:modified xsi:type="dcterms:W3CDTF">2022-01-02T12:41:17Z</dcterms:modified>
</cp:coreProperties>
</file>